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duktentwicklung\Produkte\Vios-Mauer\Bedarfsrechner\"/>
    </mc:Choice>
  </mc:AlternateContent>
  <bookViews>
    <workbookView xWindow="120" yWindow="75" windowWidth="24795" windowHeight="11760"/>
  </bookViews>
  <sheets>
    <sheet name="Halbversatz Grundelement klein" sheetId="1" r:id="rId1"/>
  </sheets>
  <definedNames>
    <definedName name="_xlnm.Print_Area" localSheetId="0">'Halbversatz Grundelement klein'!$A:$G</definedName>
  </definedNames>
  <calcPr calcId="162913"/>
</workbook>
</file>

<file path=xl/calcChain.xml><?xml version="1.0" encoding="utf-8"?>
<calcChain xmlns="http://schemas.openxmlformats.org/spreadsheetml/2006/main">
  <c r="B10" i="1" l="1"/>
  <c r="K22" i="1" s="1"/>
  <c r="B5" i="1"/>
  <c r="B6" i="1" s="1"/>
  <c r="E20" i="1"/>
  <c r="G23" i="1" l="1"/>
  <c r="A7" i="1"/>
  <c r="A12" i="1"/>
  <c r="K23" i="1" l="1"/>
  <c r="G24" i="1" l="1"/>
  <c r="G22" i="1" s="1"/>
</calcChain>
</file>

<file path=xl/sharedStrings.xml><?xml version="1.0" encoding="utf-8"?>
<sst xmlns="http://schemas.openxmlformats.org/spreadsheetml/2006/main" count="20" uniqueCount="20">
  <si>
    <t>Anzahl Steinlagen</t>
  </si>
  <si>
    <t>Mauerlänge angepasst auf die Elementlänge</t>
  </si>
  <si>
    <t>Mauerhöhe angepasst auf die Elementhöhe</t>
  </si>
  <si>
    <t>Element</t>
  </si>
  <si>
    <t>Bedarf</t>
  </si>
  <si>
    <t>Länge der Mauer (Meter)</t>
  </si>
  <si>
    <t>Aufbauhöhe der Mauer (cm)</t>
  </si>
  <si>
    <t xml:space="preserve">Bedarfsberechnung </t>
  </si>
  <si>
    <t>Anzahl Ecken</t>
  </si>
  <si>
    <r>
      <t xml:space="preserve">Bei der Berücksichtigung von Ecken im Mauerverlauf müssen für die Angabe der Gesamtlänge der Mauer die jeweils </t>
    </r>
    <r>
      <rPr>
        <b/>
        <sz val="10"/>
        <color indexed="30"/>
        <rFont val="Calibri"/>
        <family val="2"/>
      </rPr>
      <t>längsten Längen</t>
    </r>
    <r>
      <rPr>
        <sz val="10"/>
        <color indexed="30"/>
        <rFont val="Calibri"/>
        <family val="2"/>
      </rPr>
      <t xml:space="preserve"> der einzelnen Segmente addiert werden (im Beispiel: Länge 1 + Länge 2 + Länge 3).</t>
    </r>
  </si>
  <si>
    <t>NEBENRECHNUNGEN INTERN</t>
  </si>
  <si>
    <t>Mauerbreite m</t>
  </si>
  <si>
    <t>Endelemente bei Mittenachse</t>
  </si>
  <si>
    <t>Mittenachse</t>
  </si>
  <si>
    <t>Halbend-Element</t>
  </si>
  <si>
    <t>Vios®-Mauer</t>
  </si>
  <si>
    <r>
      <t xml:space="preserve">© KANN GmbH Baustoffwerke
</t>
    </r>
    <r>
      <rPr>
        <b/>
        <sz val="11"/>
        <rFont val="Calibri"/>
        <family val="2"/>
      </rPr>
      <t>Kundenservice:</t>
    </r>
    <r>
      <rPr>
        <sz val="11"/>
        <rFont val="Calibri"/>
        <family val="2"/>
      </rPr>
      <t xml:space="preserve"> 02622 707-707, info@kann.de</t>
    </r>
  </si>
  <si>
    <t xml:space="preserve"> </t>
  </si>
  <si>
    <t>Grundelement klein</t>
  </si>
  <si>
    <t>Endelement klein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</si>
</sst>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#,##0_ ;[Red]\-#,##0\ "/>
    <numFmt numFmtId="165" formatCode="#,##0.00&quot; m&quot;"/>
    <numFmt numFmtId="166" formatCode="#,##0.000_ ;[Red]\-#,##0.000\ "/>
    <numFmt numFmtId="167" formatCode="#,##0.000000"/>
    <numFmt numFmtId="168" formatCode="#0&quot; St.&quot;"/>
    <numFmt numFmtId="170" formatCode="#0&quot; Ecken&quot;"/>
    <numFmt numFmtId="171" formatCode="0.000"/>
    <numFmt numFmtId="172" formatCode="#,##0.00&quot; cm&quot;"/>
    <numFmt numFmtId="173" formatCode="#,##0.00_ ;[Red]\-#,##0.00\ "/>
    <numFmt numFmtId="174" formatCode="#,##0.000&quot; m&quot;"/>
    <numFmt numFmtId="175" formatCode="0.0000"/>
    <numFmt numFmtId="176" formatCode="0.00000000000000000"/>
    <numFmt numFmtId="177" formatCode="0.000000000000000000"/>
  </numFmts>
  <fonts count="21" x14ac:knownFonts="1">
    <font>
      <sz val="10"/>
      <name val="Arial"/>
    </font>
    <font>
      <sz val="8"/>
      <name val="Arial"/>
    </font>
    <font>
      <sz val="10"/>
      <name val="Arial"/>
      <family val="2"/>
    </font>
    <font>
      <sz val="10"/>
      <color indexed="30"/>
      <name val="Calibri"/>
      <family val="2"/>
    </font>
    <font>
      <b/>
      <sz val="10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/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0" fillId="2" borderId="1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8" fillId="2" borderId="3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165" fontId="10" fillId="0" borderId="0" xfId="0" applyNumberFormat="1" applyFont="1" applyFill="1" applyBorder="1" applyAlignment="1" applyProtection="1">
      <alignment horizontal="center" vertical="center"/>
    </xf>
    <xf numFmtId="165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13" fillId="0" borderId="0" xfId="0" applyFont="1" applyAlignment="1" applyProtection="1">
      <alignment vertical="center"/>
    </xf>
    <xf numFmtId="164" fontId="13" fillId="0" borderId="0" xfId="0" applyNumberFormat="1" applyFont="1" applyAlignment="1" applyProtection="1">
      <alignment horizontal="center" vertical="center"/>
    </xf>
    <xf numFmtId="168" fontId="14" fillId="0" borderId="0" xfId="0" applyNumberFormat="1" applyFont="1" applyAlignment="1" applyProtection="1">
      <alignment horizontal="center" vertical="center"/>
    </xf>
    <xf numFmtId="166" fontId="8" fillId="0" borderId="0" xfId="0" applyNumberFormat="1" applyFont="1" applyAlignment="1" applyProtection="1">
      <alignment vertical="center"/>
    </xf>
    <xf numFmtId="164" fontId="8" fillId="0" borderId="0" xfId="0" applyNumberFormat="1" applyFont="1" applyFill="1" applyAlignment="1" applyProtection="1">
      <alignment vertical="center"/>
    </xf>
    <xf numFmtId="164" fontId="13" fillId="2" borderId="4" xfId="0" applyNumberFormat="1" applyFont="1" applyFill="1" applyBorder="1" applyAlignment="1" applyProtection="1">
      <alignment horizontal="center" vertical="center"/>
    </xf>
    <xf numFmtId="164" fontId="13" fillId="2" borderId="5" xfId="0" applyNumberFormat="1" applyFont="1" applyFill="1" applyBorder="1" applyAlignment="1" applyProtection="1">
      <alignment horizontal="center" vertical="center"/>
    </xf>
    <xf numFmtId="0" fontId="10" fillId="2" borderId="1" xfId="1" applyFont="1" applyFill="1" applyBorder="1" applyAlignment="1" applyProtection="1">
      <alignment vertical="center"/>
    </xf>
    <xf numFmtId="0" fontId="8" fillId="2" borderId="2" xfId="1" applyFont="1" applyFill="1" applyBorder="1" applyAlignment="1" applyProtection="1">
      <alignment vertical="center"/>
    </xf>
    <xf numFmtId="0" fontId="8" fillId="2" borderId="3" xfId="1" applyFont="1" applyFill="1" applyBorder="1" applyAlignment="1" applyProtection="1">
      <alignment vertical="center"/>
    </xf>
    <xf numFmtId="164" fontId="13" fillId="2" borderId="4" xfId="1" applyNumberFormat="1" applyFont="1" applyFill="1" applyBorder="1" applyAlignment="1" applyProtection="1">
      <alignment horizontal="center" vertical="center"/>
    </xf>
    <xf numFmtId="164" fontId="13" fillId="2" borderId="5" xfId="1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/>
    </xf>
    <xf numFmtId="0" fontId="16" fillId="0" borderId="0" xfId="1" applyFont="1" applyAlignment="1" applyProtection="1">
      <alignment vertical="center"/>
    </xf>
    <xf numFmtId="0" fontId="17" fillId="0" borderId="0" xfId="1" applyFont="1" applyAlignment="1" applyProtection="1">
      <alignment vertical="center"/>
    </xf>
    <xf numFmtId="171" fontId="8" fillId="0" borderId="0" xfId="0" applyNumberFormat="1" applyFont="1" applyAlignment="1" applyProtection="1">
      <alignment vertical="center"/>
    </xf>
    <xf numFmtId="168" fontId="8" fillId="0" borderId="0" xfId="0" applyNumberFormat="1" applyFont="1" applyAlignment="1" applyProtection="1">
      <alignment vertical="center"/>
    </xf>
    <xf numFmtId="0" fontId="2" fillId="0" borderId="0" xfId="1" applyProtection="1"/>
    <xf numFmtId="0" fontId="9" fillId="0" borderId="0" xfId="0" applyFont="1" applyFill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vertical="center"/>
    </xf>
    <xf numFmtId="164" fontId="13" fillId="0" borderId="0" xfId="0" applyNumberFormat="1" applyFont="1" applyFill="1" applyAlignment="1" applyProtection="1">
      <alignment horizontal="center" vertical="center"/>
    </xf>
    <xf numFmtId="168" fontId="14" fillId="0" borderId="0" xfId="0" applyNumberFormat="1" applyFont="1" applyFill="1" applyAlignment="1" applyProtection="1">
      <alignment horizontal="center" vertical="center"/>
    </xf>
    <xf numFmtId="165" fontId="15" fillId="0" borderId="0" xfId="0" applyNumberFormat="1" applyFont="1" applyFill="1" applyAlignment="1" applyProtection="1">
      <alignment vertical="center"/>
    </xf>
    <xf numFmtId="167" fontId="8" fillId="0" borderId="0" xfId="0" applyNumberFormat="1" applyFont="1" applyFill="1" applyAlignment="1" applyProtection="1">
      <alignment vertical="center"/>
    </xf>
    <xf numFmtId="175" fontId="17" fillId="0" borderId="0" xfId="1" applyNumberFormat="1" applyFont="1" applyAlignment="1" applyProtection="1">
      <alignment vertical="center"/>
    </xf>
    <xf numFmtId="176" fontId="11" fillId="0" borderId="0" xfId="0" applyNumberFormat="1" applyFont="1" applyFill="1" applyBorder="1" applyAlignment="1" applyProtection="1">
      <alignment horizontal="left" vertical="center"/>
    </xf>
    <xf numFmtId="177" fontId="8" fillId="0" borderId="0" xfId="0" applyNumberFormat="1" applyFont="1" applyFill="1" applyAlignment="1" applyProtection="1">
      <alignment vertical="center"/>
    </xf>
    <xf numFmtId="173" fontId="13" fillId="2" borderId="4" xfId="0" applyNumberFormat="1" applyFont="1" applyFill="1" applyBorder="1" applyAlignment="1" applyProtection="1">
      <alignment horizontal="center" vertical="center"/>
    </xf>
    <xf numFmtId="173" fontId="13" fillId="2" borderId="5" xfId="0" applyNumberFormat="1" applyFont="1" applyFill="1" applyBorder="1" applyAlignment="1" applyProtection="1">
      <alignment horizontal="center" vertical="center"/>
    </xf>
    <xf numFmtId="170" fontId="10" fillId="3" borderId="6" xfId="1" applyNumberFormat="1" applyFont="1" applyFill="1" applyBorder="1" applyAlignment="1" applyProtection="1">
      <alignment horizontal="center" vertical="center"/>
      <protection locked="0"/>
    </xf>
    <xf numFmtId="170" fontId="10" fillId="3" borderId="7" xfId="1" applyNumberFormat="1" applyFont="1" applyFill="1" applyBorder="1" applyAlignment="1" applyProtection="1">
      <alignment horizontal="center" vertical="center"/>
      <protection locked="0"/>
    </xf>
    <xf numFmtId="165" fontId="8" fillId="2" borderId="0" xfId="1" applyNumberFormat="1" applyFont="1" applyFill="1" applyBorder="1" applyAlignment="1" applyProtection="1">
      <alignment horizontal="center" vertical="center"/>
    </xf>
    <xf numFmtId="165" fontId="8" fillId="2" borderId="8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left" vertical="top" wrapText="1"/>
    </xf>
    <xf numFmtId="165" fontId="10" fillId="3" borderId="6" xfId="0" applyNumberFormat="1" applyFont="1" applyFill="1" applyBorder="1" applyAlignment="1" applyProtection="1">
      <alignment horizontal="center" vertical="center"/>
      <protection locked="0"/>
    </xf>
    <xf numFmtId="165" fontId="10" fillId="3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right" vertical="top" wrapText="1"/>
    </xf>
    <xf numFmtId="0" fontId="8" fillId="0" borderId="0" xfId="0" applyFont="1" applyFill="1" applyAlignment="1" applyProtection="1">
      <alignment horizontal="right" vertical="top"/>
    </xf>
    <xf numFmtId="0" fontId="19" fillId="4" borderId="0" xfId="0" applyFont="1" applyFill="1" applyAlignment="1" applyProtection="1">
      <alignment horizontal="left" vertical="center"/>
    </xf>
    <xf numFmtId="0" fontId="20" fillId="0" borderId="0" xfId="1" applyFont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horizontal="left" vertical="center"/>
    </xf>
    <xf numFmtId="174" fontId="8" fillId="2" borderId="0" xfId="0" applyNumberFormat="1" applyFont="1" applyFill="1" applyBorder="1" applyAlignment="1" applyProtection="1">
      <alignment horizontal="center" vertical="center"/>
    </xf>
    <xf numFmtId="174" fontId="8" fillId="2" borderId="8" xfId="0" applyNumberFormat="1" applyFont="1" applyFill="1" applyBorder="1" applyAlignment="1" applyProtection="1">
      <alignment horizontal="center" vertical="center"/>
    </xf>
    <xf numFmtId="172" fontId="8" fillId="2" borderId="0" xfId="0" applyNumberFormat="1" applyFont="1" applyFill="1" applyBorder="1" applyAlignment="1" applyProtection="1">
      <alignment horizontal="center" vertical="center"/>
    </xf>
    <xf numFmtId="172" fontId="8" fillId="2" borderId="8" xfId="0" applyNumberFormat="1" applyFont="1" applyFill="1" applyBorder="1" applyAlignment="1" applyProtection="1">
      <alignment horizontal="center" vertical="center"/>
    </xf>
    <xf numFmtId="172" fontId="10" fillId="3" borderId="6" xfId="0" applyNumberFormat="1" applyFont="1" applyFill="1" applyBorder="1" applyAlignment="1" applyProtection="1">
      <alignment horizontal="center" vertical="center"/>
      <protection locked="0"/>
    </xf>
    <xf numFmtId="172" fontId="10" fillId="3" borderId="7" xfId="0" applyNumberFormat="1" applyFont="1" applyFill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 2" xfId="1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409575</xdr:colOff>
      <xdr:row>10</xdr:row>
      <xdr:rowOff>47625</xdr:rowOff>
    </xdr:from>
    <xdr:to>
      <xdr:col>4</xdr:col>
      <xdr:colOff>1857375</xdr:colOff>
      <xdr:row>18</xdr:row>
      <xdr:rowOff>123825</xdr:rowOff>
    </xdr:to>
    <xdr:pic>
      <xdr:nvPicPr>
        <xdr:cNvPr id="1254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784" t="37930" r="42802" b="30199"/>
        <a:stretch>
          <a:fillRect/>
        </a:stretch>
      </xdr:blipFill>
      <xdr:spPr bwMode="auto">
        <a:xfrm>
          <a:off x="4895850" y="2295525"/>
          <a:ext cx="1952625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showGridLines="0" tabSelected="1" workbookViewId="0">
      <selection activeCell="B4" sqref="B4:C4"/>
    </sheetView>
  </sheetViews>
  <sheetFormatPr baseColWidth="10" defaultRowHeight="12.75" x14ac:dyDescent="0.2"/>
  <cols>
    <col min="1" max="1" width="45.5703125" style="2" customWidth="1"/>
    <col min="2" max="2" width="22" style="2" customWidth="1"/>
    <col min="3" max="3" width="10.85546875" style="2" customWidth="1"/>
    <col min="4" max="4" width="7.5703125" style="2" customWidth="1"/>
    <col min="5" max="5" width="45.5703125" style="2" customWidth="1"/>
    <col min="6" max="6" width="14.85546875" style="2" customWidth="1"/>
    <col min="7" max="8" width="11.42578125" style="2"/>
    <col min="9" max="9" width="0" style="2" hidden="1" customWidth="1"/>
    <col min="10" max="10" width="24.140625" style="2" hidden="1" customWidth="1"/>
    <col min="11" max="11" width="13.28515625" style="2" hidden="1" customWidth="1"/>
    <col min="12" max="16384" width="11.42578125" style="2"/>
  </cols>
  <sheetData>
    <row r="1" spans="1:10" ht="23.25" x14ac:dyDescent="0.2">
      <c r="A1" s="1" t="s">
        <v>7</v>
      </c>
      <c r="E1" s="50" t="s">
        <v>16</v>
      </c>
      <c r="F1" s="51"/>
      <c r="G1" s="51"/>
    </row>
    <row r="2" spans="1:10" ht="18.75" x14ac:dyDescent="0.2">
      <c r="A2" s="30" t="s">
        <v>15</v>
      </c>
      <c r="E2" s="51"/>
      <c r="F2" s="51"/>
      <c r="G2" s="51"/>
    </row>
    <row r="3" spans="1:10" ht="16.5" customHeight="1" thickBot="1" x14ac:dyDescent="0.25"/>
    <row r="4" spans="1:10" ht="18" customHeight="1" x14ac:dyDescent="0.2">
      <c r="A4" s="3" t="s">
        <v>6</v>
      </c>
      <c r="B4" s="59">
        <v>49.5</v>
      </c>
      <c r="C4" s="60"/>
      <c r="E4" s="19" t="s">
        <v>8</v>
      </c>
      <c r="F4" s="42">
        <v>0</v>
      </c>
      <c r="G4" s="43"/>
    </row>
    <row r="5" spans="1:10" ht="16.5" customHeight="1" x14ac:dyDescent="0.2">
      <c r="A5" s="4" t="s">
        <v>2</v>
      </c>
      <c r="B5" s="57">
        <f>IF(B4&lt;16.5,16.5,ROUND(B4/16.5,0)*16.5)</f>
        <v>49.5</v>
      </c>
      <c r="C5" s="58"/>
      <c r="D5" s="5"/>
      <c r="E5" s="20"/>
      <c r="F5" s="44" t="s">
        <v>17</v>
      </c>
      <c r="G5" s="45"/>
    </row>
    <row r="6" spans="1:10" ht="16.5" customHeight="1" thickBot="1" x14ac:dyDescent="0.25">
      <c r="A6" s="6" t="s">
        <v>0</v>
      </c>
      <c r="B6" s="40">
        <f>B5/16.5</f>
        <v>3</v>
      </c>
      <c r="C6" s="41"/>
      <c r="E6" s="21"/>
      <c r="F6" s="22"/>
      <c r="G6" s="23"/>
    </row>
    <row r="7" spans="1:10" ht="16.5" customHeight="1" x14ac:dyDescent="0.2">
      <c r="A7" s="49" t="str">
        <f>IF(B5&lt;&gt;B4,"Die angegebene Mauerhöhe wird auf ein Vielfaches der Mauersteinhöhe angepasst.","")</f>
        <v/>
      </c>
      <c r="B7" s="49"/>
      <c r="C7" s="49"/>
    </row>
    <row r="8" spans="1:10" ht="16.5" customHeight="1" thickBot="1" x14ac:dyDescent="0.25">
      <c r="D8" s="7"/>
    </row>
    <row r="9" spans="1:10" ht="18" customHeight="1" x14ac:dyDescent="0.2">
      <c r="A9" s="3" t="s">
        <v>5</v>
      </c>
      <c r="B9" s="47">
        <v>4.5</v>
      </c>
      <c r="C9" s="48"/>
      <c r="D9" s="8"/>
      <c r="E9" s="46" t="s">
        <v>9</v>
      </c>
      <c r="F9" s="46"/>
      <c r="G9" s="46"/>
    </row>
    <row r="10" spans="1:10" ht="16.5" customHeight="1" x14ac:dyDescent="0.2">
      <c r="A10" s="4" t="s">
        <v>1</v>
      </c>
      <c r="B10" s="55">
        <f>IF(B9&lt;1.8,1.8,ROUND(B9/0.225,0)*0.225)</f>
        <v>4.5</v>
      </c>
      <c r="C10" s="56"/>
      <c r="D10" s="9"/>
      <c r="E10" s="46"/>
      <c r="F10" s="46"/>
      <c r="G10" s="46"/>
    </row>
    <row r="11" spans="1:10" ht="16.5" customHeight="1" thickBot="1" x14ac:dyDescent="0.25">
      <c r="A11" s="6"/>
      <c r="B11" s="17"/>
      <c r="C11" s="18"/>
      <c r="D11" s="10"/>
      <c r="E11" s="46"/>
      <c r="F11" s="46"/>
      <c r="G11" s="46"/>
    </row>
    <row r="12" spans="1:10" ht="16.5" customHeight="1" x14ac:dyDescent="0.2">
      <c r="A12" s="49" t="str">
        <f>IF(B10&lt;&gt;B9,"Die angegebene Mauerlänge wird auf eine Vielfaches der Elementlängen angepasst.","")</f>
        <v/>
      </c>
      <c r="B12" s="49"/>
      <c r="C12" s="49"/>
      <c r="E12" s="29"/>
      <c r="F12" s="29"/>
      <c r="G12" s="29"/>
    </row>
    <row r="13" spans="1:10" ht="16.5" customHeight="1" x14ac:dyDescent="0.2">
      <c r="A13" s="24"/>
      <c r="B13" s="24"/>
      <c r="C13" s="24"/>
      <c r="E13" s="29"/>
      <c r="F13" s="29"/>
      <c r="G13" s="29"/>
      <c r="J13" s="27"/>
    </row>
    <row r="14" spans="1:10" ht="16.5" customHeight="1" x14ac:dyDescent="0.2">
      <c r="A14" s="53"/>
      <c r="B14" s="53"/>
      <c r="C14" s="53"/>
      <c r="E14" s="29"/>
      <c r="F14" s="29"/>
      <c r="G14" s="29"/>
    </row>
    <row r="15" spans="1:10" ht="16.5" customHeight="1" x14ac:dyDescent="0.2">
      <c r="A15" s="53"/>
      <c r="B15" s="53"/>
      <c r="C15" s="53"/>
      <c r="E15" s="29"/>
      <c r="F15" s="29"/>
      <c r="G15" s="29"/>
    </row>
    <row r="16" spans="1:10" ht="16.5" customHeight="1" x14ac:dyDescent="0.2">
      <c r="A16" s="53"/>
      <c r="B16" s="53"/>
      <c r="C16" s="53"/>
      <c r="E16" s="29"/>
      <c r="F16" s="29"/>
      <c r="G16" s="29"/>
    </row>
    <row r="17" spans="1:11" ht="16.5" customHeight="1" x14ac:dyDescent="0.2">
      <c r="A17" s="24"/>
      <c r="B17" s="24"/>
      <c r="C17" s="24"/>
      <c r="E17" s="29"/>
      <c r="F17" s="29"/>
      <c r="G17" s="29"/>
    </row>
    <row r="18" spans="1:11" ht="16.5" customHeight="1" x14ac:dyDescent="0.2">
      <c r="A18" s="24"/>
      <c r="B18" s="24"/>
      <c r="C18" s="24"/>
      <c r="E18" s="29"/>
      <c r="F18" s="29"/>
      <c r="G18" s="29"/>
    </row>
    <row r="19" spans="1:11" ht="16.5" customHeight="1" x14ac:dyDescent="0.2">
      <c r="A19" s="31"/>
      <c r="B19" s="38"/>
      <c r="C19" s="31"/>
      <c r="E19" s="29"/>
      <c r="F19" s="29"/>
      <c r="G19" s="29"/>
    </row>
    <row r="20" spans="1:11" ht="16.5" customHeight="1" x14ac:dyDescent="0.2">
      <c r="A20" s="54"/>
      <c r="B20" s="54"/>
      <c r="C20" s="54"/>
      <c r="D20" s="11"/>
      <c r="E20" s="52" t="str">
        <f>"Bedarf bei "&amp;F4&amp;IF(F4=1," Ecke"," Ecken")</f>
        <v>Bedarf bei 0 Ecken</v>
      </c>
      <c r="F20" s="52"/>
      <c r="G20" s="52"/>
      <c r="J20" s="25" t="s">
        <v>10</v>
      </c>
      <c r="K20" s="29"/>
    </row>
    <row r="21" spans="1:11" ht="16.5" customHeight="1" x14ac:dyDescent="0.2">
      <c r="A21" s="32"/>
      <c r="B21" s="7"/>
      <c r="C21" s="33"/>
      <c r="E21" s="12" t="s">
        <v>3</v>
      </c>
      <c r="G21" s="13" t="s">
        <v>4</v>
      </c>
      <c r="J21" s="26" t="s">
        <v>11</v>
      </c>
      <c r="K21" s="26">
        <v>0.22500000000000001</v>
      </c>
    </row>
    <row r="22" spans="1:11" ht="16.5" customHeight="1" x14ac:dyDescent="0.2">
      <c r="A22" s="7"/>
      <c r="B22" s="7"/>
      <c r="C22" s="34"/>
      <c r="D22" s="15"/>
      <c r="E22" s="2" t="s">
        <v>18</v>
      </c>
      <c r="G22" s="14">
        <f>ROUNDUP(((K22*(B5/100))-(G24*0.037125))*13.4680134680134,0)-G23</f>
        <v>25</v>
      </c>
      <c r="H22" s="28"/>
      <c r="J22" s="26" t="s">
        <v>13</v>
      </c>
      <c r="K22" s="37">
        <f>TRUNC(B10-(F4*(2*(K21/2))),3)</f>
        <v>4.5</v>
      </c>
    </row>
    <row r="23" spans="1:11" ht="16.5" customHeight="1" x14ac:dyDescent="0.2">
      <c r="A23" s="7"/>
      <c r="B23" s="39"/>
      <c r="C23" s="34"/>
      <c r="D23" s="15"/>
      <c r="E23" s="2" t="s">
        <v>19</v>
      </c>
      <c r="G23" s="14">
        <f>IF(MOD(K22*100,0.45*100)=0,EVEN(B6),B6)+(B6*F4)</f>
        <v>4</v>
      </c>
      <c r="J23" s="26" t="s">
        <v>12</v>
      </c>
      <c r="K23" s="26">
        <f>IF(MOD(K22*10,0.225*10)=0,EVEN(B6),B6)</f>
        <v>4</v>
      </c>
    </row>
    <row r="24" spans="1:11" ht="16.5" customHeight="1" x14ac:dyDescent="0.2">
      <c r="A24" s="7"/>
      <c r="B24" s="7"/>
      <c r="C24" s="34"/>
      <c r="D24" s="15"/>
      <c r="E24" s="2" t="s">
        <v>14</v>
      </c>
      <c r="G24" s="14">
        <f>IF(MOD(K22*10,0.45*10)=0,IF(B5&lt;16.5,0,IF(B6=EVEN(B6),K23,K23-2)),B6)</f>
        <v>2</v>
      </c>
    </row>
    <row r="25" spans="1:11" ht="16.5" customHeight="1" x14ac:dyDescent="0.2">
      <c r="A25" s="7"/>
      <c r="B25" s="7"/>
      <c r="C25" s="34"/>
      <c r="G25" s="14"/>
    </row>
    <row r="26" spans="1:11" ht="16.5" customHeight="1" x14ac:dyDescent="0.2">
      <c r="A26" s="7"/>
      <c r="B26" s="7"/>
      <c r="C26" s="34"/>
      <c r="G26" s="14"/>
    </row>
    <row r="27" spans="1:11" ht="16.5" customHeight="1" x14ac:dyDescent="0.2">
      <c r="A27" s="7"/>
      <c r="B27" s="7"/>
      <c r="C27" s="34"/>
      <c r="G27" s="14"/>
    </row>
    <row r="28" spans="1:11" ht="16.5" customHeight="1" x14ac:dyDescent="0.2">
      <c r="A28" s="7"/>
      <c r="B28" s="7"/>
      <c r="C28" s="16"/>
      <c r="D28" s="16"/>
      <c r="E28" s="7"/>
      <c r="G28" s="16"/>
    </row>
    <row r="29" spans="1:11" ht="18" customHeight="1" x14ac:dyDescent="0.2">
      <c r="A29" s="35"/>
      <c r="B29" s="7"/>
      <c r="C29" s="36"/>
    </row>
    <row r="30" spans="1:11" x14ac:dyDescent="0.2">
      <c r="A30" s="7"/>
      <c r="B30" s="7"/>
      <c r="C30" s="7"/>
    </row>
    <row r="31" spans="1:11" x14ac:dyDescent="0.2">
      <c r="A31" s="7"/>
      <c r="B31" s="7"/>
      <c r="C31" s="7"/>
    </row>
  </sheetData>
  <sheetProtection algorithmName="SHA-512" hashValue="qapOrzLaE+GuHGmERJmgWaPsDNKSQMV+flSvKUYxQHZ9vdSUjXI8f9feO+ftuvP5Xdqw07kIkR7oXycjdqtkJw==" saltValue="M+4tA8kZAv+BeGHsz/uxdg==" spinCount="100000" sheet="1" selectLockedCells="1"/>
  <mergeCells count="14">
    <mergeCell ref="E1:G2"/>
    <mergeCell ref="E20:G20"/>
    <mergeCell ref="A14:C16"/>
    <mergeCell ref="A20:C20"/>
    <mergeCell ref="A12:C12"/>
    <mergeCell ref="B4:C4"/>
    <mergeCell ref="B10:C10"/>
    <mergeCell ref="B5:C5"/>
    <mergeCell ref="B6:C6"/>
    <mergeCell ref="F4:G4"/>
    <mergeCell ref="F5:G5"/>
    <mergeCell ref="E9:G11"/>
    <mergeCell ref="B9:C9"/>
    <mergeCell ref="A7:C7"/>
  </mergeCells>
  <phoneticPr fontId="1" type="noConversion"/>
  <conditionalFormatting sqref="B5:C5">
    <cfRule type="expression" dxfId="2" priority="9" stopIfTrue="1">
      <formula>$B$5&lt;&gt;$B$4</formula>
    </cfRule>
  </conditionalFormatting>
  <conditionalFormatting sqref="B5">
    <cfRule type="expression" dxfId="1" priority="8" stopIfTrue="1">
      <formula>$B$5&lt;&gt;$B$4</formula>
    </cfRule>
  </conditionalFormatting>
  <conditionalFormatting sqref="B10:C10">
    <cfRule type="expression" dxfId="0" priority="7" stopIfTrue="1">
      <formula>$B$10&lt;&gt;$B$9</formula>
    </cfRule>
  </conditionalFormatting>
  <pageMargins left="0.59" right="0.23622047244094491" top="0.42" bottom="0.61" header="0.31496062992125984" footer="0.31496062992125984"/>
  <pageSetup paperSize="9" scale="89" orientation="landscape" r:id="rId1"/>
  <headerFooter alignWithMargins="0">
    <oddFooter>&amp;LKANN GmbH Baustoffwerke - Kundenservice - Tel. 02622 707-136 - info@kann.de - www.kann.de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Halbversatz Grundelement klein</vt:lpstr>
      <vt:lpstr>'Halbversatz Grundelement klein'!Druckbereich</vt:lpstr>
    </vt:vector>
  </TitlesOfParts>
  <Company>KANN-Gruppe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wiesk</dc:creator>
  <cp:lastModifiedBy>Wies, Kay (KANN Baustoffwerke)</cp:lastModifiedBy>
  <cp:lastPrinted>2021-11-19T05:40:24Z</cp:lastPrinted>
  <dcterms:created xsi:type="dcterms:W3CDTF">2012-09-06T06:40:52Z</dcterms:created>
  <dcterms:modified xsi:type="dcterms:W3CDTF">2021-11-19T05:43:23Z</dcterms:modified>
</cp:coreProperties>
</file>